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ow-rite.lcl\network\Users\swarren\"/>
    </mc:Choice>
  </mc:AlternateContent>
  <xr:revisionPtr revIDLastSave="0" documentId="13_ncr:1_{D1725380-9133-4798-B4D4-4E8AD8FE420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ost Justification Worksheet" sheetId="2" r:id="rId1"/>
    <sheet name="X" sheetId="3" r:id="rId2"/>
  </sheets>
  <definedNames>
    <definedName name="_xlnm.Print_Area" localSheetId="0">'Cost Justification Worksheet'!$A$1:$N$45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3" l="1"/>
  <c r="C18" i="2"/>
  <c r="C20" i="2" s="1"/>
  <c r="C22" i="2" s="1"/>
  <c r="G18" i="2"/>
  <c r="G20" i="2" s="1"/>
  <c r="G22" i="2" s="1"/>
  <c r="G42" i="2"/>
  <c r="C4" i="3" s="1"/>
  <c r="G24" i="2"/>
  <c r="B23" i="3" s="1"/>
  <c r="C33" i="2" l="1"/>
  <c r="C35" i="2"/>
  <c r="C36" i="2"/>
  <c r="C34" i="2"/>
  <c r="B5" i="3"/>
  <c r="B6" i="3" s="1"/>
  <c r="C32" i="2"/>
  <c r="G34" i="2"/>
  <c r="G32" i="2"/>
  <c r="G33" i="2"/>
  <c r="G35" i="2"/>
  <c r="G36" i="2"/>
  <c r="C5" i="3"/>
  <c r="C6" i="3" s="1"/>
  <c r="C44" i="2"/>
  <c r="G31" i="2"/>
  <c r="C37" i="2" l="1"/>
  <c r="K32" i="2"/>
  <c r="B22" i="3" s="1"/>
  <c r="B24" i="3" s="1"/>
  <c r="G44" i="2" s="1"/>
  <c r="B9" i="3"/>
  <c r="B10" i="3" s="1"/>
  <c r="B11" i="3" s="1"/>
  <c r="B12" i="3" s="1"/>
  <c r="B13" i="3" s="1"/>
  <c r="B14" i="3" s="1"/>
  <c r="B15" i="3" s="1"/>
  <c r="B16" i="3" s="1"/>
  <c r="B17" i="3" s="1"/>
  <c r="B18" i="3" s="1"/>
  <c r="K34" i="2"/>
  <c r="K36" i="2"/>
  <c r="K31" i="2"/>
  <c r="G37" i="2"/>
  <c r="C42" i="2"/>
  <c r="K35" i="2"/>
  <c r="K33" i="2"/>
  <c r="C9" i="3"/>
  <c r="C10" i="3" s="1"/>
  <c r="C11" i="3" s="1"/>
  <c r="C12" i="3" s="1"/>
  <c r="C13" i="3" s="1"/>
  <c r="C14" i="3" s="1"/>
  <c r="C15" i="3" s="1"/>
  <c r="C16" i="3" s="1"/>
  <c r="C17" i="3" s="1"/>
  <c r="C18" i="3" s="1"/>
  <c r="I44" i="2" l="1"/>
  <c r="K37" i="2"/>
  <c r="G40" i="2" s="1"/>
</calcChain>
</file>

<file path=xl/sharedStrings.xml><?xml version="1.0" encoding="utf-8"?>
<sst xmlns="http://schemas.openxmlformats.org/spreadsheetml/2006/main" count="62" uniqueCount="54">
  <si>
    <t>Manual</t>
  </si>
  <si>
    <t>Return on Investment</t>
  </si>
  <si>
    <t>See Dealer for Pricing</t>
  </si>
  <si>
    <t>Labor Cost per Watering</t>
  </si>
  <si>
    <t>Time Saved  per Year in Hours</t>
  </si>
  <si>
    <t>Fully Loaded Labor Rate (per hour)</t>
  </si>
  <si>
    <t>Number of Waterings per Year</t>
  </si>
  <si>
    <t>Number of Water Supplies</t>
  </si>
  <si>
    <t>Retail Price for Water Supply</t>
  </si>
  <si>
    <t>Prepared for:</t>
  </si>
  <si>
    <t>Prepared by:</t>
  </si>
  <si>
    <t>Date:</t>
  </si>
  <si>
    <r>
      <t xml:space="preserve">Directions:  </t>
    </r>
    <r>
      <rPr>
        <sz val="10"/>
        <color indexed="8"/>
        <rFont val="Calibri"/>
        <family val="2"/>
      </rPr>
      <t xml:space="preserve"> Input the appropriate data in the blue highlighted cells.  Your numbers will automatically be calculated below.</t>
    </r>
  </si>
  <si>
    <t xml:space="preserve">Labor &amp; Cleaning Per Year Subtotal </t>
  </si>
  <si>
    <t>Cost by Year</t>
  </si>
  <si>
    <t xml:space="preserve">Year One    </t>
  </si>
  <si>
    <t xml:space="preserve">Year Two    </t>
  </si>
  <si>
    <t xml:space="preserve">Year Three    </t>
  </si>
  <si>
    <t xml:space="preserve">Year Four    </t>
  </si>
  <si>
    <t xml:space="preserve">Year Five    </t>
  </si>
  <si>
    <t>Total Five Year Cost</t>
  </si>
  <si>
    <t xml:space="preserve">    Six Months</t>
  </si>
  <si>
    <t>Initial Investment</t>
  </si>
  <si>
    <t>Flow-Rite Single Point Watering Cost Justification Worksheet</t>
  </si>
  <si>
    <t>Values for Graph</t>
  </si>
  <si>
    <t>Cumulative Cost by Month</t>
  </si>
  <si>
    <t>54</t>
  </si>
  <si>
    <t>Labor and Cleaning Per Year Subtotal</t>
  </si>
  <si>
    <t xml:space="preserve">6 </t>
  </si>
  <si>
    <t>12</t>
  </si>
  <si>
    <t>18</t>
  </si>
  <si>
    <t>24</t>
  </si>
  <si>
    <t>30</t>
  </si>
  <si>
    <t>36</t>
  </si>
  <si>
    <t>42</t>
  </si>
  <si>
    <t>48</t>
  </si>
  <si>
    <t>60</t>
  </si>
  <si>
    <t>Vehicle voltage</t>
  </si>
  <si>
    <t>Number of Vehicles in Facility</t>
  </si>
  <si>
    <t>Pro-Fill</t>
  </si>
  <si>
    <t>Pro-fill List Price</t>
  </si>
  <si>
    <t xml:space="preserve">Total Five Year Pro-Fill Savings </t>
  </si>
  <si>
    <t>Total Pro-Fill Equipment Cost</t>
  </si>
  <si>
    <t xml:space="preserve">Year Zero    </t>
  </si>
  <si>
    <t>Water Supply Cost</t>
  </si>
  <si>
    <t>Total 5 Year Return</t>
  </si>
  <si>
    <t>ROI</t>
  </si>
  <si>
    <t>Pro-Fill Cost Savings</t>
  </si>
  <si>
    <t>Total System Investment</t>
  </si>
  <si>
    <t>Pro-Fill System Cost</t>
  </si>
  <si>
    <t>Pro-Fill Payback Period in Months</t>
  </si>
  <si>
    <t>IRR / APY</t>
  </si>
  <si>
    <t>Minutes per Watering</t>
  </si>
  <si>
    <t>Last Revised: 3/27/2012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</si>
</sst>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"/>
    <numFmt numFmtId="166" formatCode="#,##0.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indexed="64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right"/>
    </xf>
    <xf numFmtId="0" fontId="0" fillId="0" borderId="0" xfId="0" applyFill="1"/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 applyFill="1" applyAlignment="1">
      <alignment horizontal="right"/>
    </xf>
    <xf numFmtId="0" fontId="6" fillId="2" borderId="1" xfId="0" applyFont="1" applyFill="1" applyBorder="1" applyProtection="1">
      <protection locked="0"/>
    </xf>
    <xf numFmtId="0" fontId="6" fillId="0" borderId="2" xfId="0" applyFont="1" applyBorder="1"/>
    <xf numFmtId="0" fontId="6" fillId="2" borderId="3" xfId="0" applyFont="1" applyFill="1" applyBorder="1" applyProtection="1">
      <protection locked="0"/>
    </xf>
    <xf numFmtId="0" fontId="6" fillId="0" borderId="0" xfId="0" applyFont="1"/>
    <xf numFmtId="0" fontId="5" fillId="0" borderId="2" xfId="0" applyFont="1" applyBorder="1"/>
    <xf numFmtId="0" fontId="6" fillId="0" borderId="0" xfId="0" applyFont="1" applyAlignment="1">
      <alignment horizontal="right"/>
    </xf>
    <xf numFmtId="0" fontId="6" fillId="0" borderId="4" xfId="0" applyFont="1" applyBorder="1"/>
    <xf numFmtId="0" fontId="6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6" fillId="0" borderId="0" xfId="0" applyNumberFormat="1" applyFont="1" applyAlignment="1">
      <alignment horizontal="right"/>
    </xf>
    <xf numFmtId="164" fontId="5" fillId="0" borderId="0" xfId="0" applyNumberFormat="1" applyFont="1"/>
    <xf numFmtId="0" fontId="5" fillId="0" borderId="0" xfId="0" applyFont="1" applyBorder="1" applyAlignment="1">
      <alignment horizontal="center"/>
    </xf>
    <xf numFmtId="164" fontId="6" fillId="2" borderId="3" xfId="0" applyNumberFormat="1" applyFont="1" applyFill="1" applyBorder="1" applyProtection="1">
      <protection locked="0"/>
    </xf>
    <xf numFmtId="164" fontId="6" fillId="2" borderId="1" xfId="0" applyNumberFormat="1" applyFont="1" applyFill="1" applyBorder="1" applyProtection="1">
      <protection locked="0"/>
    </xf>
    <xf numFmtId="0" fontId="6" fillId="3" borderId="0" xfId="0" applyFont="1" applyFill="1" applyAlignment="1">
      <alignment horizontal="right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0" fillId="0" borderId="3" xfId="0" applyBorder="1"/>
    <xf numFmtId="164" fontId="0" fillId="0" borderId="3" xfId="0" applyNumberFormat="1" applyBorder="1"/>
    <xf numFmtId="49" fontId="0" fillId="0" borderId="3" xfId="0" applyNumberFormat="1" applyBorder="1"/>
    <xf numFmtId="49" fontId="0" fillId="0" borderId="3" xfId="0" applyNumberFormat="1" applyFont="1" applyBorder="1"/>
    <xf numFmtId="0" fontId="0" fillId="0" borderId="3" xfId="0" applyFont="1" applyBorder="1"/>
    <xf numFmtId="0" fontId="0" fillId="4" borderId="3" xfId="0" applyFill="1" applyBorder="1"/>
    <xf numFmtId="0" fontId="7" fillId="4" borderId="3" xfId="0" applyFont="1" applyFill="1" applyBorder="1" applyAlignment="1">
      <alignment horizontal="center"/>
    </xf>
    <xf numFmtId="0" fontId="8" fillId="3" borderId="0" xfId="0" applyFont="1" applyFill="1" applyAlignment="1">
      <alignment horizontal="right"/>
    </xf>
    <xf numFmtId="49" fontId="0" fillId="0" borderId="3" xfId="0" applyNumberFormat="1" applyFill="1" applyBorder="1"/>
    <xf numFmtId="164" fontId="0" fillId="0" borderId="3" xfId="0" applyNumberFormat="1" applyFill="1" applyBorder="1"/>
    <xf numFmtId="0" fontId="0" fillId="4" borderId="1" xfId="0" applyFill="1" applyBorder="1"/>
    <xf numFmtId="0" fontId="0" fillId="4" borderId="5" xfId="0" applyFill="1" applyBorder="1"/>
    <xf numFmtId="0" fontId="0" fillId="4" borderId="6" xfId="0" applyFill="1" applyBorder="1"/>
    <xf numFmtId="49" fontId="0" fillId="0" borderId="1" xfId="0" applyNumberFormat="1" applyFill="1" applyBorder="1"/>
    <xf numFmtId="164" fontId="0" fillId="0" borderId="7" xfId="0" applyNumberFormat="1" applyBorder="1"/>
    <xf numFmtId="10" fontId="0" fillId="0" borderId="8" xfId="0" applyNumberFormat="1" applyBorder="1"/>
    <xf numFmtId="14" fontId="0" fillId="0" borderId="9" xfId="0" applyNumberFormat="1" applyBorder="1" applyAlignment="1" applyProtection="1">
      <alignment horizontal="center"/>
      <protection locked="0"/>
    </xf>
    <xf numFmtId="0" fontId="6" fillId="3" borderId="0" xfId="0" applyFont="1" applyFill="1" applyAlignment="1">
      <alignment horizontal="center"/>
    </xf>
    <xf numFmtId="9" fontId="6" fillId="5" borderId="3" xfId="0" applyNumberFormat="1" applyFont="1" applyFill="1" applyBorder="1" applyAlignment="1"/>
    <xf numFmtId="0" fontId="8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0" fillId="0" borderId="9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3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4" fontId="5" fillId="0" borderId="19" xfId="0" applyNumberFormat="1" applyFont="1" applyBorder="1" applyAlignment="1">
      <alignment horizontal="center"/>
    </xf>
    <xf numFmtId="164" fontId="5" fillId="0" borderId="20" xfId="0" applyNumberFormat="1" applyFont="1" applyBorder="1" applyAlignment="1">
      <alignment horizontal="center"/>
    </xf>
    <xf numFmtId="164" fontId="5" fillId="0" borderId="21" xfId="0" applyNumberFormat="1" applyFont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164" fontId="6" fillId="5" borderId="5" xfId="0" applyNumberFormat="1" applyFont="1" applyFill="1" applyBorder="1" applyAlignment="1">
      <alignment horizontal="center"/>
    </xf>
    <xf numFmtId="164" fontId="6" fillId="5" borderId="6" xfId="0" applyNumberFormat="1" applyFont="1" applyFill="1" applyBorder="1" applyAlignment="1">
      <alignment horizontal="center"/>
    </xf>
    <xf numFmtId="164" fontId="6" fillId="5" borderId="1" xfId="0" applyNumberFormat="1" applyFont="1" applyFill="1" applyBorder="1" applyAlignment="1" applyProtection="1">
      <alignment horizontal="center"/>
    </xf>
    <xf numFmtId="164" fontId="6" fillId="5" borderId="5" xfId="0" applyNumberFormat="1" applyFont="1" applyFill="1" applyBorder="1" applyAlignment="1" applyProtection="1">
      <alignment horizontal="center"/>
    </xf>
    <xf numFmtId="164" fontId="6" fillId="5" borderId="6" xfId="0" applyNumberFormat="1" applyFont="1" applyFill="1" applyBorder="1" applyAlignment="1" applyProtection="1">
      <alignment horizontal="center"/>
    </xf>
    <xf numFmtId="165" fontId="6" fillId="5" borderId="1" xfId="0" applyNumberFormat="1" applyFont="1" applyFill="1" applyBorder="1" applyAlignment="1">
      <alignment horizontal="center"/>
    </xf>
    <xf numFmtId="165" fontId="6" fillId="5" borderId="5" xfId="0" applyNumberFormat="1" applyFont="1" applyFill="1" applyBorder="1" applyAlignment="1">
      <alignment horizontal="center"/>
    </xf>
    <xf numFmtId="165" fontId="6" fillId="5" borderId="6" xfId="0" applyNumberFormat="1" applyFont="1" applyFill="1" applyBorder="1" applyAlignment="1">
      <alignment horizontal="center"/>
    </xf>
    <xf numFmtId="166" fontId="6" fillId="5" borderId="1" xfId="0" applyNumberFormat="1" applyFont="1" applyFill="1" applyBorder="1" applyAlignment="1">
      <alignment horizontal="center"/>
    </xf>
    <xf numFmtId="166" fontId="6" fillId="5" borderId="5" xfId="0" applyNumberFormat="1" applyFont="1" applyFill="1" applyBorder="1" applyAlignment="1">
      <alignment horizontal="center"/>
    </xf>
    <xf numFmtId="166" fontId="6" fillId="5" borderId="6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164" fontId="5" fillId="0" borderId="13" xfId="0" applyNumberFormat="1" applyFont="1" applyFill="1" applyBorder="1" applyAlignment="1">
      <alignment horizontal="center"/>
    </xf>
    <xf numFmtId="164" fontId="5" fillId="0" borderId="14" xfId="0" applyNumberFormat="1" applyFont="1" applyFill="1" applyBorder="1" applyAlignment="1">
      <alignment horizontal="center"/>
    </xf>
    <xf numFmtId="164" fontId="5" fillId="0" borderId="15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 applyProtection="1">
      <alignment horizontal="center"/>
    </xf>
    <xf numFmtId="164" fontId="5" fillId="0" borderId="5" xfId="0" applyNumberFormat="1" applyFont="1" applyFill="1" applyBorder="1" applyAlignment="1" applyProtection="1">
      <alignment horizontal="center"/>
    </xf>
    <xf numFmtId="164" fontId="5" fillId="0" borderId="6" xfId="0" applyNumberFormat="1" applyFont="1" applyFill="1" applyBorder="1" applyAlignment="1" applyProtection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9" fillId="0" borderId="25" xfId="0" applyFont="1" applyBorder="1"/>
    <xf numFmtId="0" fontId="9" fillId="0" borderId="0" xfId="0" applyFont="1"/>
    <xf numFmtId="0" fontId="6" fillId="0" borderId="0" xfId="0" applyFont="1" applyBorder="1" applyAlignment="1">
      <alignment horizontal="center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164" fontId="6" fillId="2" borderId="5" xfId="0" applyNumberFormat="1" applyFont="1" applyFill="1" applyBorder="1" applyAlignment="1" applyProtection="1">
      <alignment horizontal="center"/>
      <protection locked="0"/>
    </xf>
    <xf numFmtId="164" fontId="6" fillId="2" borderId="6" xfId="0" applyNumberFormat="1" applyFont="1" applyFill="1" applyBorder="1" applyAlignment="1" applyProtection="1">
      <alignment horizontal="center"/>
      <protection locked="0"/>
    </xf>
    <xf numFmtId="164" fontId="5" fillId="0" borderId="26" xfId="0" applyNumberFormat="1" applyFont="1" applyBorder="1" applyAlignment="1">
      <alignment horizontal="center"/>
    </xf>
    <xf numFmtId="164" fontId="5" fillId="0" borderId="27" xfId="0" applyNumberFormat="1" applyFont="1" applyBorder="1" applyAlignment="1">
      <alignment horizontal="center"/>
    </xf>
    <xf numFmtId="164" fontId="5" fillId="0" borderId="28" xfId="0" applyNumberFormat="1" applyFont="1" applyBorder="1" applyAlignment="1">
      <alignment horizontal="center"/>
    </xf>
    <xf numFmtId="164" fontId="5" fillId="0" borderId="22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3" fontId="6" fillId="2" borderId="1" xfId="0" applyNumberFormat="1" applyFont="1" applyFill="1" applyBorder="1" applyAlignment="1" applyProtection="1">
      <alignment horizontal="center"/>
      <protection locked="0"/>
    </xf>
    <xf numFmtId="3" fontId="6" fillId="2" borderId="5" xfId="0" applyNumberFormat="1" applyFont="1" applyFill="1" applyBorder="1" applyAlignment="1" applyProtection="1">
      <alignment horizontal="center"/>
      <protection locked="0"/>
    </xf>
    <xf numFmtId="3" fontId="6" fillId="2" borderId="6" xfId="0" applyNumberFormat="1" applyFont="1" applyFill="1" applyBorder="1" applyAlignment="1" applyProtection="1">
      <alignment horizontal="center"/>
      <protection locked="0"/>
    </xf>
    <xf numFmtId="0" fontId="6" fillId="0" borderId="23" xfId="0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18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18" xfId="0" applyFont="1" applyBorder="1" applyAlignment="1">
      <alignment horizontal="right"/>
    </xf>
    <xf numFmtId="0" fontId="0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Cumulative 5 Year Cost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X!$B$8</c:f>
              <c:strCache>
                <c:ptCount val="1"/>
                <c:pt idx="0">
                  <c:v>Manual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dLbls>
            <c:dLbl>
              <c:idx val="9"/>
              <c:layout>
                <c:manualLayout>
                  <c:x val="-2.4314992107200398E-2"/>
                  <c:y val="-6.910995448175333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C6-4645-AADC-324108A28BA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X!$A$9:$A$18</c:f>
              <c:strCache>
                <c:ptCount val="10"/>
                <c:pt idx="0">
                  <c:v>6 </c:v>
                </c:pt>
                <c:pt idx="1">
                  <c:v>12</c:v>
                </c:pt>
                <c:pt idx="2">
                  <c:v>18</c:v>
                </c:pt>
                <c:pt idx="3">
                  <c:v>24</c:v>
                </c:pt>
                <c:pt idx="4">
                  <c:v>30</c:v>
                </c:pt>
                <c:pt idx="5">
                  <c:v>36</c:v>
                </c:pt>
                <c:pt idx="6">
                  <c:v>42</c:v>
                </c:pt>
                <c:pt idx="7">
                  <c:v>48</c:v>
                </c:pt>
                <c:pt idx="8">
                  <c:v>54</c:v>
                </c:pt>
                <c:pt idx="9">
                  <c:v>60</c:v>
                </c:pt>
              </c:strCache>
            </c:strRef>
          </c:cat>
          <c:val>
            <c:numRef>
              <c:f>X!$B$9:$B$18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C6-4645-AADC-324108A28BA4}"/>
            </c:ext>
          </c:extLst>
        </c:ser>
        <c:ser>
          <c:idx val="1"/>
          <c:order val="1"/>
          <c:tx>
            <c:strRef>
              <c:f>X!$C$8</c:f>
              <c:strCache>
                <c:ptCount val="1"/>
                <c:pt idx="0">
                  <c:v>Pro-Fill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Lbls>
            <c:dLbl>
              <c:idx val="9"/>
              <c:layout>
                <c:manualLayout>
                  <c:x val="-4.0524986845334029E-3"/>
                  <c:y val="-8.75392756768875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C6-4645-AADC-324108A28BA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X!$A$9:$A$18</c:f>
              <c:strCache>
                <c:ptCount val="10"/>
                <c:pt idx="0">
                  <c:v>6 </c:v>
                </c:pt>
                <c:pt idx="1">
                  <c:v>12</c:v>
                </c:pt>
                <c:pt idx="2">
                  <c:v>18</c:v>
                </c:pt>
                <c:pt idx="3">
                  <c:v>24</c:v>
                </c:pt>
                <c:pt idx="4">
                  <c:v>30</c:v>
                </c:pt>
                <c:pt idx="5">
                  <c:v>36</c:v>
                </c:pt>
                <c:pt idx="6">
                  <c:v>42</c:v>
                </c:pt>
                <c:pt idx="7">
                  <c:v>48</c:v>
                </c:pt>
                <c:pt idx="8">
                  <c:v>54</c:v>
                </c:pt>
                <c:pt idx="9">
                  <c:v>60</c:v>
                </c:pt>
              </c:strCache>
            </c:strRef>
          </c:cat>
          <c:val>
            <c:numRef>
              <c:f>X!$C$9:$C$18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C6-4645-AADC-324108A28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589183"/>
        <c:axId val="1"/>
      </c:lineChart>
      <c:catAx>
        <c:axId val="116589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&quot;$&quot;#,##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589183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chemeClr val="bg1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Cumulative 5 Year Cost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X!$B$8</c:f>
              <c:strCache>
                <c:ptCount val="1"/>
                <c:pt idx="0">
                  <c:v>Manual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X!$A$9:$A$18</c:f>
              <c:strCache>
                <c:ptCount val="10"/>
                <c:pt idx="0">
                  <c:v>6 </c:v>
                </c:pt>
                <c:pt idx="1">
                  <c:v>12</c:v>
                </c:pt>
                <c:pt idx="2">
                  <c:v>18</c:v>
                </c:pt>
                <c:pt idx="3">
                  <c:v>24</c:v>
                </c:pt>
                <c:pt idx="4">
                  <c:v>30</c:v>
                </c:pt>
                <c:pt idx="5">
                  <c:v>36</c:v>
                </c:pt>
                <c:pt idx="6">
                  <c:v>42</c:v>
                </c:pt>
                <c:pt idx="7">
                  <c:v>48</c:v>
                </c:pt>
                <c:pt idx="8">
                  <c:v>54</c:v>
                </c:pt>
                <c:pt idx="9">
                  <c:v>60</c:v>
                </c:pt>
              </c:strCache>
            </c:strRef>
          </c:cat>
          <c:val>
            <c:numRef>
              <c:f>X!$B$9:$B$18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B-4E4A-B9D8-B0A4E89D0808}"/>
            </c:ext>
          </c:extLst>
        </c:ser>
        <c:ser>
          <c:idx val="1"/>
          <c:order val="1"/>
          <c:tx>
            <c:strRef>
              <c:f>X!$C$8</c:f>
              <c:strCache>
                <c:ptCount val="1"/>
                <c:pt idx="0">
                  <c:v>Pro-Fill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X!$A$9:$A$18</c:f>
              <c:strCache>
                <c:ptCount val="10"/>
                <c:pt idx="0">
                  <c:v>6 </c:v>
                </c:pt>
                <c:pt idx="1">
                  <c:v>12</c:v>
                </c:pt>
                <c:pt idx="2">
                  <c:v>18</c:v>
                </c:pt>
                <c:pt idx="3">
                  <c:v>24</c:v>
                </c:pt>
                <c:pt idx="4">
                  <c:v>30</c:v>
                </c:pt>
                <c:pt idx="5">
                  <c:v>36</c:v>
                </c:pt>
                <c:pt idx="6">
                  <c:v>42</c:v>
                </c:pt>
                <c:pt idx="7">
                  <c:v>48</c:v>
                </c:pt>
                <c:pt idx="8">
                  <c:v>54</c:v>
                </c:pt>
                <c:pt idx="9">
                  <c:v>60</c:v>
                </c:pt>
              </c:strCache>
            </c:strRef>
          </c:cat>
          <c:val>
            <c:numRef>
              <c:f>X!$C$9:$C$18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B-4E4A-B9D8-B0A4E89D0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136095"/>
        <c:axId val="1"/>
      </c:lineChart>
      <c:catAx>
        <c:axId val="2451360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 of Months</a:t>
                </a:r>
              </a:p>
            </c:rich>
          </c:tx>
          <c:layout>
            <c:manualLayout>
              <c:xMode val="edge"/>
              <c:yMode val="edge"/>
              <c:x val="0.46097302675070856"/>
              <c:y val="0.8140078665804167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$&quot;#,##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5136095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410511590637404"/>
          <c:y val="0.90533154838410979"/>
          <c:w val="0.43977304310253418"/>
          <c:h val="6.8183965987087772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544077</xdr:colOff>
      <xdr:row>0</xdr:row>
      <xdr:rowOff>0</xdr:rowOff>
    </xdr:from>
    <xdr:ext cx="6253179" cy="40543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E815380-DB2B-0047-8134-571F12E22549}"/>
            </a:ext>
          </a:extLst>
        </xdr:cNvPr>
        <xdr:cNvSpPr txBox="1"/>
      </xdr:nvSpPr>
      <xdr:spPr>
        <a:xfrm>
          <a:off x="2757918" y="0"/>
          <a:ext cx="628650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2000" b="1"/>
            <a:t>Pro-Fill</a:t>
          </a:r>
          <a:r>
            <a:rPr lang="en-US" sz="2000" b="1" baseline="0"/>
            <a:t> SPW Cost Justification</a:t>
          </a:r>
          <a:endParaRPr lang="en-US" sz="2000" b="1"/>
        </a:p>
      </xdr:txBody>
    </xdr:sp>
    <xdr:clientData/>
  </xdr:oneCellAnchor>
  <xdr:twoCellAnchor>
    <xdr:from>
      <xdr:col>10</xdr:col>
      <xdr:colOff>114300</xdr:colOff>
      <xdr:row>8</xdr:row>
      <xdr:rowOff>0</xdr:rowOff>
    </xdr:from>
    <xdr:to>
      <xdr:col>13</xdr:col>
      <xdr:colOff>1943100</xdr:colOff>
      <xdr:row>26</xdr:row>
      <xdr:rowOff>12700</xdr:rowOff>
    </xdr:to>
    <xdr:graphicFrame macro="">
      <xdr:nvGraphicFramePr>
        <xdr:cNvPr id="1026" name="Chart 8">
          <a:extLst>
            <a:ext uri="{FF2B5EF4-FFF2-40B4-BE49-F238E27FC236}">
              <a16:creationId xmlns:a16="http://schemas.microsoft.com/office/drawing/2014/main" id="{E1E55F0B-41F6-0A42-9FAB-A29A07D36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800100</xdr:colOff>
      <xdr:row>0</xdr:row>
      <xdr:rowOff>136524</xdr:rowOff>
    </xdr:from>
    <xdr:to>
      <xdr:col>2</xdr:col>
      <xdr:colOff>374942</xdr:colOff>
      <xdr:row>3</xdr:row>
      <xdr:rowOff>152400</xdr:rowOff>
    </xdr:to>
    <xdr:pic>
      <xdr:nvPicPr>
        <xdr:cNvPr id="1027" name="Picture 4">
          <a:extLst>
            <a:ext uri="{FF2B5EF4-FFF2-40B4-BE49-F238E27FC236}">
              <a16:creationId xmlns:a16="http://schemas.microsoft.com/office/drawing/2014/main" id="{0EE97BC3-193B-0A42-88C9-40613CE45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00100" y="136524"/>
          <a:ext cx="1911642" cy="568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</xdr:colOff>
      <xdr:row>0</xdr:row>
      <xdr:rowOff>63500</xdr:rowOff>
    </xdr:from>
    <xdr:to>
      <xdr:col>9</xdr:col>
      <xdr:colOff>241300</xdr:colOff>
      <xdr:row>17</xdr:row>
      <xdr:rowOff>177800</xdr:rowOff>
    </xdr:to>
    <xdr:graphicFrame macro="">
      <xdr:nvGraphicFramePr>
        <xdr:cNvPr id="3073" name="Chart 5">
          <a:extLst>
            <a:ext uri="{FF2B5EF4-FFF2-40B4-BE49-F238E27FC236}">
              <a16:creationId xmlns:a16="http://schemas.microsoft.com/office/drawing/2014/main" id="{07A670F0-BB51-D641-AEDD-6AD3E10C7F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4"/>
  <sheetViews>
    <sheetView showGridLines="0" showRowColHeaders="0" tabSelected="1" zoomScale="120" zoomScaleNormal="120" workbookViewId="0">
      <selection activeCell="G9" sqref="G9"/>
    </sheetView>
  </sheetViews>
  <sheetFormatPr defaultColWidth="11.5546875" defaultRowHeight="14.4" x14ac:dyDescent="0.3"/>
  <cols>
    <col min="1" max="1" width="32.44140625" customWidth="1"/>
    <col min="2" max="2" width="1.6640625" customWidth="1"/>
    <col min="3" max="3" width="10.77734375" customWidth="1"/>
    <col min="4" max="4" width="1.6640625" customWidth="1"/>
    <col min="5" max="5" width="10.44140625" customWidth="1"/>
    <col min="6" max="6" width="1.6640625" customWidth="1"/>
    <col min="7" max="7" width="10.77734375" customWidth="1"/>
    <col min="8" max="8" width="1.6640625" customWidth="1"/>
    <col min="9" max="9" width="10.6640625" customWidth="1"/>
    <col min="10" max="10" width="1.6640625" customWidth="1"/>
    <col min="11" max="11" width="10.6640625" customWidth="1"/>
    <col min="12" max="12" width="1.6640625" customWidth="1"/>
    <col min="13" max="13" width="10.44140625" customWidth="1"/>
    <col min="14" max="14" width="25.77734375" customWidth="1"/>
    <col min="15" max="20" width="9.109375" style="3" customWidth="1"/>
    <col min="21" max="256" width="8.77734375" customWidth="1"/>
  </cols>
  <sheetData>
    <row r="1" spans="1:20" s="3" customFormat="1" ht="18" customHeight="1" x14ac:dyDescent="0.5">
      <c r="A1" s="6"/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20" ht="11.25" customHeight="1" x14ac:dyDescent="0.3">
      <c r="A2" s="1"/>
      <c r="B2" s="1"/>
      <c r="D2" s="1"/>
      <c r="F2" s="1"/>
    </row>
    <row r="3" spans="1:20" x14ac:dyDescent="0.3">
      <c r="C3" s="53" t="s">
        <v>9</v>
      </c>
      <c r="D3" s="53"/>
      <c r="E3" s="53"/>
      <c r="F3" s="5"/>
      <c r="G3" s="54"/>
      <c r="H3" s="54"/>
      <c r="I3" s="54"/>
      <c r="J3" s="54"/>
      <c r="K3" s="54"/>
      <c r="L3" s="54"/>
    </row>
    <row r="4" spans="1:20" s="4" customFormat="1" ht="17.25" customHeight="1" x14ac:dyDescent="0.3">
      <c r="A4"/>
      <c r="B4"/>
      <c r="C4" s="53" t="s">
        <v>10</v>
      </c>
      <c r="D4" s="53"/>
      <c r="E4" s="53"/>
      <c r="F4" s="5"/>
      <c r="G4" s="55"/>
      <c r="H4" s="55"/>
      <c r="I4" s="55"/>
      <c r="J4" s="55"/>
      <c r="K4" s="55"/>
      <c r="L4" s="55"/>
      <c r="M4" s="5" t="s">
        <v>11</v>
      </c>
      <c r="N4" s="49"/>
      <c r="O4" s="3"/>
      <c r="P4" s="3"/>
      <c r="Q4" s="3"/>
      <c r="R4" s="3"/>
      <c r="S4" s="3"/>
      <c r="T4" s="3"/>
    </row>
    <row r="5" spans="1:20" s="4" customFormat="1" ht="6" customHeight="1" x14ac:dyDescent="0.3">
      <c r="A5"/>
      <c r="B5"/>
      <c r="C5"/>
      <c r="D5"/>
      <c r="E5"/>
      <c r="F5"/>
      <c r="G5"/>
      <c r="H5"/>
      <c r="I5"/>
      <c r="J5"/>
      <c r="K5"/>
      <c r="L5"/>
      <c r="M5"/>
      <c r="N5"/>
      <c r="O5" s="3"/>
      <c r="P5" s="3"/>
      <c r="Q5" s="3"/>
      <c r="R5" s="3"/>
      <c r="S5" s="3"/>
      <c r="T5" s="3"/>
    </row>
    <row r="6" spans="1:20" x14ac:dyDescent="0.3">
      <c r="A6" s="59" t="s">
        <v>12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1:20" ht="4.5" customHeight="1" x14ac:dyDescent="0.3">
      <c r="A7" s="1"/>
      <c r="B7" s="1"/>
      <c r="D7" s="1"/>
      <c r="F7" s="1"/>
    </row>
    <row r="8" spans="1:20" ht="13.5" customHeight="1" x14ac:dyDescent="0.3">
      <c r="A8" s="8" t="s">
        <v>37</v>
      </c>
      <c r="B8" s="8"/>
      <c r="C8" s="9">
        <v>12</v>
      </c>
      <c r="D8" s="8"/>
      <c r="E8" s="9">
        <v>24</v>
      </c>
      <c r="F8" s="8"/>
      <c r="G8" s="9">
        <v>36</v>
      </c>
      <c r="H8" s="9"/>
      <c r="I8" s="9">
        <v>48</v>
      </c>
      <c r="J8" s="10"/>
      <c r="K8" s="10"/>
      <c r="L8" s="10"/>
      <c r="M8" s="10"/>
      <c r="N8" s="10"/>
      <c r="O8" s="60"/>
      <c r="P8" s="60"/>
      <c r="Q8" s="60"/>
      <c r="R8" s="60"/>
      <c r="S8" s="60"/>
      <c r="T8" s="2"/>
    </row>
    <row r="9" spans="1:20" x14ac:dyDescent="0.3">
      <c r="A9" s="11" t="s">
        <v>38</v>
      </c>
      <c r="B9" s="11"/>
      <c r="C9" s="12"/>
      <c r="D9" s="13"/>
      <c r="E9" s="14"/>
      <c r="F9" s="13"/>
      <c r="G9" s="14">
        <v>0</v>
      </c>
      <c r="H9" s="15"/>
      <c r="I9" s="12"/>
      <c r="J9" s="16"/>
      <c r="K9" s="10"/>
      <c r="L9" s="10"/>
      <c r="M9" s="10"/>
      <c r="N9" s="10"/>
    </row>
    <row r="10" spans="1:20" s="4" customFormat="1" ht="5.25" customHeight="1" x14ac:dyDescent="0.3">
      <c r="A10" s="10"/>
      <c r="B10" s="10"/>
      <c r="C10" s="15"/>
      <c r="D10" s="15"/>
      <c r="E10" s="15"/>
      <c r="F10" s="15"/>
      <c r="G10" s="15"/>
      <c r="H10" s="15"/>
      <c r="I10" s="15"/>
      <c r="J10" s="10"/>
      <c r="K10" s="10"/>
      <c r="L10" s="10"/>
      <c r="M10" s="10"/>
      <c r="N10" s="10"/>
      <c r="O10" s="3"/>
      <c r="P10" s="3"/>
      <c r="Q10" s="3"/>
      <c r="R10" s="3"/>
      <c r="S10" s="3"/>
      <c r="T10" s="3"/>
    </row>
    <row r="11" spans="1:20" s="4" customFormat="1" x14ac:dyDescent="0.3">
      <c r="A11" s="17" t="s">
        <v>40</v>
      </c>
      <c r="B11" s="10"/>
      <c r="C11" s="27">
        <v>65</v>
      </c>
      <c r="D11" s="13"/>
      <c r="E11" s="26">
        <v>117</v>
      </c>
      <c r="F11" s="13"/>
      <c r="G11" s="26">
        <v>160</v>
      </c>
      <c r="H11" s="15"/>
      <c r="I11" s="26">
        <v>175</v>
      </c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5.25" customHeight="1" x14ac:dyDescent="0.3">
      <c r="A12" s="10"/>
      <c r="B12" s="10"/>
      <c r="C12" s="15"/>
      <c r="D12" s="15"/>
      <c r="E12" s="15"/>
      <c r="F12" s="15"/>
      <c r="G12" s="15"/>
      <c r="H12" s="15"/>
      <c r="I12" s="15"/>
      <c r="J12" s="10"/>
      <c r="K12" s="10"/>
      <c r="L12" s="10"/>
      <c r="M12" s="10"/>
      <c r="N12" s="10"/>
    </row>
    <row r="13" spans="1:20" s="4" customFormat="1" x14ac:dyDescent="0.3">
      <c r="A13" s="11" t="s">
        <v>5</v>
      </c>
      <c r="B13" s="11"/>
      <c r="C13" s="15"/>
      <c r="D13" s="18"/>
      <c r="E13" s="93"/>
      <c r="F13" s="93"/>
      <c r="G13" s="94"/>
      <c r="H13" s="19"/>
      <c r="I13" s="15"/>
      <c r="J13" s="10"/>
      <c r="K13" s="10"/>
      <c r="L13" s="10"/>
      <c r="M13" s="10"/>
      <c r="N13" s="10"/>
      <c r="O13" s="3"/>
      <c r="P13" s="3"/>
      <c r="Q13" s="3"/>
      <c r="R13" s="3"/>
      <c r="S13" s="3"/>
      <c r="T13" s="3"/>
    </row>
    <row r="14" spans="1:20" s="4" customFormat="1" ht="6" customHeight="1" x14ac:dyDescent="0.3">
      <c r="A14" s="17"/>
      <c r="B14" s="17"/>
      <c r="C14" s="20"/>
      <c r="D14" s="21"/>
      <c r="E14" s="20"/>
      <c r="F14" s="17"/>
      <c r="G14" s="20"/>
      <c r="H14" s="20"/>
      <c r="I14" s="2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s="4" customFormat="1" x14ac:dyDescent="0.3">
      <c r="A15" s="17" t="s">
        <v>6</v>
      </c>
      <c r="B15" s="17"/>
      <c r="C15" s="20"/>
      <c r="D15" s="20"/>
      <c r="E15" s="56"/>
      <c r="F15" s="57"/>
      <c r="G15" s="58"/>
      <c r="H15" s="20"/>
      <c r="I15" s="20"/>
      <c r="J15" s="9"/>
      <c r="K15" s="22"/>
      <c r="L15" s="22"/>
      <c r="M15" s="22"/>
      <c r="N15" s="10"/>
      <c r="O15" s="3"/>
      <c r="P15" s="3"/>
      <c r="Q15" s="3"/>
      <c r="R15" s="3"/>
      <c r="S15" s="3"/>
      <c r="T15" s="3"/>
    </row>
    <row r="16" spans="1:20" ht="4.5" customHeight="1" x14ac:dyDescent="0.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20" ht="14.25" customHeight="1" x14ac:dyDescent="0.3">
      <c r="A17" s="10"/>
      <c r="B17" s="10"/>
      <c r="C17" s="91" t="s">
        <v>0</v>
      </c>
      <c r="D17" s="91"/>
      <c r="E17" s="91"/>
      <c r="F17" s="10"/>
      <c r="G17" s="91" t="s">
        <v>39</v>
      </c>
      <c r="H17" s="91"/>
      <c r="I17" s="91"/>
      <c r="J17" s="10"/>
      <c r="K17" s="10"/>
      <c r="L17" s="10"/>
      <c r="M17" s="10"/>
      <c r="N17" s="10"/>
    </row>
    <row r="18" spans="1:20" x14ac:dyDescent="0.3">
      <c r="A18" s="17" t="s">
        <v>52</v>
      </c>
      <c r="B18" s="17"/>
      <c r="C18" s="86">
        <f>C9*6+E9*10+G9*9+I9*12</f>
        <v>0</v>
      </c>
      <c r="D18" s="87"/>
      <c r="E18" s="88"/>
      <c r="F18" s="17"/>
      <c r="G18" s="86">
        <f>C9+E9+G9+I9</f>
        <v>0</v>
      </c>
      <c r="H18" s="87"/>
      <c r="I18" s="88"/>
      <c r="J18" s="89"/>
      <c r="K18" s="90"/>
      <c r="L18" s="90"/>
      <c r="M18" s="90"/>
      <c r="N18" s="10"/>
    </row>
    <row r="19" spans="1:20" ht="6" customHeight="1" x14ac:dyDescent="0.3">
      <c r="A19" s="17"/>
      <c r="B19" s="17"/>
      <c r="C19" s="20"/>
      <c r="D19" s="21"/>
      <c r="E19" s="20"/>
      <c r="F19" s="17"/>
      <c r="G19" s="20"/>
      <c r="H19" s="20"/>
      <c r="I19" s="20"/>
      <c r="J19" s="10"/>
      <c r="K19" s="10"/>
      <c r="L19" s="10"/>
      <c r="M19" s="10"/>
      <c r="N19" s="10"/>
    </row>
    <row r="20" spans="1:20" x14ac:dyDescent="0.3">
      <c r="A20" s="17" t="s">
        <v>3</v>
      </c>
      <c r="B20" s="17"/>
      <c r="C20" s="61">
        <f>(C18/60)*E13</f>
        <v>0</v>
      </c>
      <c r="D20" s="62"/>
      <c r="E20" s="63"/>
      <c r="F20" s="17"/>
      <c r="G20" s="61">
        <f>(G18/60)*E13</f>
        <v>0</v>
      </c>
      <c r="H20" s="62"/>
      <c r="I20" s="63"/>
      <c r="J20" s="89"/>
      <c r="K20" s="90"/>
      <c r="L20" s="90"/>
      <c r="M20" s="90"/>
      <c r="N20" s="10"/>
    </row>
    <row r="21" spans="1:20" ht="6" customHeight="1" x14ac:dyDescent="0.3">
      <c r="A21" s="17"/>
      <c r="B21" s="17"/>
      <c r="C21" s="20"/>
      <c r="D21" s="21"/>
      <c r="E21" s="20"/>
      <c r="F21" s="17"/>
      <c r="G21" s="20"/>
      <c r="H21" s="20"/>
      <c r="I21" s="20"/>
      <c r="J21" s="10"/>
      <c r="K21" s="10"/>
      <c r="L21" s="10"/>
      <c r="M21" s="10"/>
      <c r="N21" s="10"/>
    </row>
    <row r="22" spans="1:20" x14ac:dyDescent="0.3">
      <c r="A22" s="11" t="s">
        <v>13</v>
      </c>
      <c r="B22" s="11"/>
      <c r="C22" s="61">
        <f>C20*E15</f>
        <v>0</v>
      </c>
      <c r="D22" s="62"/>
      <c r="E22" s="63"/>
      <c r="F22" s="11"/>
      <c r="G22" s="61">
        <f>G20*E15</f>
        <v>0</v>
      </c>
      <c r="H22" s="62"/>
      <c r="I22" s="63"/>
      <c r="J22" s="10"/>
      <c r="K22" s="10"/>
      <c r="L22" s="10"/>
      <c r="M22" s="10"/>
      <c r="N22" s="10"/>
    </row>
    <row r="23" spans="1:20" ht="6" customHeight="1" x14ac:dyDescent="0.3">
      <c r="A23" s="17"/>
      <c r="B23" s="17"/>
      <c r="C23" s="20"/>
      <c r="D23" s="21"/>
      <c r="E23" s="20"/>
      <c r="F23" s="17"/>
      <c r="G23" s="20"/>
      <c r="H23" s="20"/>
      <c r="I23" s="20"/>
      <c r="J23" s="10"/>
      <c r="K23" s="10"/>
      <c r="L23" s="10"/>
      <c r="M23" s="10"/>
      <c r="N23" s="10"/>
    </row>
    <row r="24" spans="1:20" s="4" customFormat="1" ht="15" customHeight="1" x14ac:dyDescent="0.3">
      <c r="A24" s="17" t="s">
        <v>49</v>
      </c>
      <c r="B24" s="17"/>
      <c r="C24" s="20"/>
      <c r="D24" s="21"/>
      <c r="E24" s="20"/>
      <c r="F24" s="17"/>
      <c r="G24" s="81">
        <f>C9*C11+E9*E11+G9*G11+I9*I11</f>
        <v>0</v>
      </c>
      <c r="H24" s="82"/>
      <c r="I24" s="83"/>
      <c r="J24" s="84"/>
      <c r="K24" s="85"/>
      <c r="L24" s="85"/>
      <c r="M24" s="85"/>
      <c r="N24" s="10"/>
      <c r="O24" s="3"/>
      <c r="P24" s="3"/>
      <c r="Q24" s="3"/>
      <c r="R24" s="3"/>
      <c r="S24" s="3"/>
      <c r="T24" s="3"/>
    </row>
    <row r="25" spans="1:20" s="4" customFormat="1" ht="6" customHeight="1" x14ac:dyDescent="0.3">
      <c r="A25" s="17"/>
      <c r="B25" s="17"/>
      <c r="C25" s="20"/>
      <c r="D25" s="21"/>
      <c r="E25" s="20"/>
      <c r="F25" s="17"/>
      <c r="G25" s="20"/>
      <c r="H25" s="20"/>
      <c r="I25" s="20"/>
      <c r="J25" s="10"/>
      <c r="K25" s="10"/>
      <c r="L25" s="10"/>
      <c r="M25" s="10"/>
      <c r="N25" s="10"/>
      <c r="O25" s="3"/>
      <c r="P25" s="3"/>
      <c r="Q25" s="3"/>
      <c r="R25" s="3"/>
      <c r="S25" s="3"/>
      <c r="T25" s="3"/>
    </row>
    <row r="26" spans="1:20" s="4" customFormat="1" ht="15" customHeight="1" x14ac:dyDescent="0.3">
      <c r="A26" s="17" t="s">
        <v>7</v>
      </c>
      <c r="B26" s="17"/>
      <c r="C26" s="20"/>
      <c r="D26" s="21"/>
      <c r="E26" s="20"/>
      <c r="F26" s="17"/>
      <c r="G26" s="104"/>
      <c r="H26" s="105"/>
      <c r="I26" s="106"/>
      <c r="J26" s="103"/>
      <c r="K26" s="84"/>
      <c r="L26" s="84"/>
      <c r="M26" s="84"/>
      <c r="N26" s="10"/>
      <c r="O26" s="3"/>
      <c r="P26" s="3"/>
      <c r="Q26" s="3"/>
      <c r="R26" s="3"/>
      <c r="S26" s="3"/>
      <c r="T26" s="3"/>
    </row>
    <row r="27" spans="1:20" s="4" customFormat="1" ht="6" customHeight="1" x14ac:dyDescent="0.3">
      <c r="A27" s="17"/>
      <c r="B27" s="17"/>
      <c r="C27" s="20"/>
      <c r="D27" s="21"/>
      <c r="E27" s="20"/>
      <c r="F27" s="17"/>
      <c r="G27" s="20"/>
      <c r="H27" s="20"/>
      <c r="I27" s="20"/>
      <c r="J27" s="10"/>
      <c r="K27" s="10"/>
      <c r="L27" s="10"/>
      <c r="M27" s="10"/>
      <c r="N27" s="10"/>
      <c r="O27" s="3"/>
      <c r="P27" s="3"/>
      <c r="Q27" s="3"/>
      <c r="R27" s="3"/>
      <c r="S27" s="3"/>
      <c r="T27" s="3"/>
    </row>
    <row r="28" spans="1:20" ht="15" customHeight="1" x14ac:dyDescent="0.3">
      <c r="A28" s="17" t="s">
        <v>8</v>
      </c>
      <c r="B28" s="17"/>
      <c r="C28" s="20"/>
      <c r="D28" s="21"/>
      <c r="E28" s="20"/>
      <c r="F28" s="17"/>
      <c r="G28" s="92">
        <v>100</v>
      </c>
      <c r="H28" s="93"/>
      <c r="I28" s="94"/>
      <c r="J28" s="101" t="s">
        <v>2</v>
      </c>
      <c r="K28" s="102"/>
      <c r="L28" s="102"/>
      <c r="M28" s="102"/>
      <c r="N28" s="10"/>
    </row>
    <row r="29" spans="1:20" s="4" customFormat="1" ht="3.75" customHeight="1" x14ac:dyDescent="0.3">
      <c r="A29" s="17"/>
      <c r="B29" s="17"/>
      <c r="C29" s="20"/>
      <c r="D29" s="21"/>
      <c r="E29" s="20"/>
      <c r="F29" s="17"/>
      <c r="G29" s="20"/>
      <c r="H29" s="20"/>
      <c r="I29" s="20"/>
      <c r="J29" s="9"/>
      <c r="K29" s="22"/>
      <c r="L29" s="22"/>
      <c r="M29" s="22"/>
      <c r="N29" s="10"/>
      <c r="O29" s="3"/>
      <c r="P29" s="3"/>
      <c r="Q29" s="3"/>
      <c r="R29" s="3"/>
      <c r="S29" s="3"/>
      <c r="T29" s="3"/>
    </row>
    <row r="30" spans="1:20" s="4" customFormat="1" ht="14.25" customHeight="1" thickBot="1" x14ac:dyDescent="0.35">
      <c r="A30" s="11" t="s">
        <v>14</v>
      </c>
      <c r="B30" s="11"/>
      <c r="C30" s="107" t="s">
        <v>0</v>
      </c>
      <c r="D30" s="107"/>
      <c r="E30" s="107"/>
      <c r="F30" s="10"/>
      <c r="G30" s="91" t="s">
        <v>39</v>
      </c>
      <c r="H30" s="91"/>
      <c r="I30" s="91"/>
      <c r="J30" s="10"/>
      <c r="K30" s="91" t="s">
        <v>47</v>
      </c>
      <c r="L30" s="91"/>
      <c r="M30" s="91"/>
      <c r="N30" s="10"/>
      <c r="O30" s="3"/>
      <c r="P30" s="3"/>
      <c r="Q30" s="3"/>
      <c r="R30" s="3"/>
      <c r="S30" s="3"/>
      <c r="T30" s="3"/>
    </row>
    <row r="31" spans="1:20" s="4" customFormat="1" x14ac:dyDescent="0.3">
      <c r="A31" s="111" t="s">
        <v>43</v>
      </c>
      <c r="B31" s="112"/>
      <c r="C31" s="61">
        <v>0</v>
      </c>
      <c r="D31" s="62"/>
      <c r="E31" s="63"/>
      <c r="F31" s="17"/>
      <c r="G31" s="61">
        <f>G24+(G26*G28)</f>
        <v>0</v>
      </c>
      <c r="H31" s="62"/>
      <c r="I31" s="63"/>
      <c r="J31" s="10"/>
      <c r="K31" s="108">
        <f t="shared" ref="K31:K36" si="0">C31-G31</f>
        <v>0</v>
      </c>
      <c r="L31" s="109"/>
      <c r="M31" s="110"/>
      <c r="N31" s="10"/>
      <c r="O31" s="3"/>
      <c r="P31" s="3"/>
      <c r="Q31" s="3"/>
      <c r="R31" s="3"/>
      <c r="S31" s="3"/>
      <c r="T31" s="3"/>
    </row>
    <row r="32" spans="1:20" x14ac:dyDescent="0.3">
      <c r="A32" s="111" t="s">
        <v>15</v>
      </c>
      <c r="B32" s="112"/>
      <c r="C32" s="61">
        <f>$C$22</f>
        <v>0</v>
      </c>
      <c r="D32" s="62"/>
      <c r="E32" s="63"/>
      <c r="F32" s="17"/>
      <c r="G32" s="98">
        <f>G22</f>
        <v>0</v>
      </c>
      <c r="H32" s="99"/>
      <c r="I32" s="100"/>
      <c r="J32" s="10"/>
      <c r="K32" s="95">
        <f t="shared" si="0"/>
        <v>0</v>
      </c>
      <c r="L32" s="96"/>
      <c r="M32" s="97"/>
      <c r="N32" s="10"/>
    </row>
    <row r="33" spans="1:20" x14ac:dyDescent="0.3">
      <c r="A33" s="111" t="s">
        <v>16</v>
      </c>
      <c r="B33" s="112"/>
      <c r="C33" s="61">
        <f>$C$22</f>
        <v>0</v>
      </c>
      <c r="D33" s="62"/>
      <c r="E33" s="63"/>
      <c r="F33" s="17"/>
      <c r="G33" s="98">
        <f>G22</f>
        <v>0</v>
      </c>
      <c r="H33" s="99"/>
      <c r="I33" s="100"/>
      <c r="J33" s="10"/>
      <c r="K33" s="95">
        <f t="shared" si="0"/>
        <v>0</v>
      </c>
      <c r="L33" s="96"/>
      <c r="M33" s="97"/>
      <c r="N33" s="10"/>
    </row>
    <row r="34" spans="1:20" x14ac:dyDescent="0.3">
      <c r="A34" s="113" t="s">
        <v>17</v>
      </c>
      <c r="B34" s="114"/>
      <c r="C34" s="61">
        <f>$C$22</f>
        <v>0</v>
      </c>
      <c r="D34" s="62"/>
      <c r="E34" s="63"/>
      <c r="F34" s="17"/>
      <c r="G34" s="98">
        <f>G22</f>
        <v>0</v>
      </c>
      <c r="H34" s="99"/>
      <c r="I34" s="100"/>
      <c r="J34" s="10"/>
      <c r="K34" s="95">
        <f t="shared" si="0"/>
        <v>0</v>
      </c>
      <c r="L34" s="96"/>
      <c r="M34" s="97"/>
      <c r="N34" s="10"/>
    </row>
    <row r="35" spans="1:20" x14ac:dyDescent="0.3">
      <c r="A35" s="113" t="s">
        <v>18</v>
      </c>
      <c r="B35" s="114"/>
      <c r="C35" s="61">
        <f>$C$22</f>
        <v>0</v>
      </c>
      <c r="D35" s="62"/>
      <c r="E35" s="63"/>
      <c r="F35" s="17"/>
      <c r="G35" s="98">
        <f>G22</f>
        <v>0</v>
      </c>
      <c r="H35" s="99"/>
      <c r="I35" s="100"/>
      <c r="J35" s="10"/>
      <c r="K35" s="95">
        <f t="shared" si="0"/>
        <v>0</v>
      </c>
      <c r="L35" s="96"/>
      <c r="M35" s="97"/>
      <c r="N35" s="10"/>
    </row>
    <row r="36" spans="1:20" ht="15" thickBot="1" x14ac:dyDescent="0.35">
      <c r="A36" s="113" t="s">
        <v>19</v>
      </c>
      <c r="B36" s="114"/>
      <c r="C36" s="61">
        <f>$C$22</f>
        <v>0</v>
      </c>
      <c r="D36" s="62"/>
      <c r="E36" s="63"/>
      <c r="F36" s="17"/>
      <c r="G36" s="98">
        <f>G22</f>
        <v>0</v>
      </c>
      <c r="H36" s="99"/>
      <c r="I36" s="100"/>
      <c r="J36" s="10"/>
      <c r="K36" s="95">
        <f t="shared" si="0"/>
        <v>0</v>
      </c>
      <c r="L36" s="96"/>
      <c r="M36" s="97"/>
      <c r="N36" s="10"/>
    </row>
    <row r="37" spans="1:20" ht="15" thickBot="1" x14ac:dyDescent="0.35">
      <c r="A37" s="17" t="s">
        <v>20</v>
      </c>
      <c r="B37" s="17"/>
      <c r="C37" s="61">
        <f>SUM(C32:E36)</f>
        <v>0</v>
      </c>
      <c r="D37" s="62"/>
      <c r="E37" s="63"/>
      <c r="F37" s="23"/>
      <c r="G37" s="61">
        <f>SUM(G31:I36)</f>
        <v>0</v>
      </c>
      <c r="H37" s="62"/>
      <c r="I37" s="63"/>
      <c r="J37" s="24"/>
      <c r="K37" s="78">
        <f>SUM(K31:M36)</f>
        <v>0</v>
      </c>
      <c r="L37" s="79"/>
      <c r="M37" s="80"/>
      <c r="N37" s="52" t="s">
        <v>53</v>
      </c>
    </row>
    <row r="38" spans="1:20" ht="6" customHeight="1" x14ac:dyDescent="0.3">
      <c r="A38" s="17"/>
      <c r="B38" s="17"/>
      <c r="C38" s="25"/>
      <c r="D38" s="25"/>
      <c r="E38" s="25"/>
      <c r="F38" s="17"/>
      <c r="G38" s="25"/>
      <c r="H38" s="25"/>
      <c r="I38" s="25"/>
      <c r="J38" s="10"/>
      <c r="K38" s="25"/>
      <c r="L38" s="25"/>
      <c r="M38" s="25"/>
      <c r="N38" s="10"/>
    </row>
    <row r="39" spans="1:20" s="3" customFormat="1" ht="4.5" customHeight="1" x14ac:dyDescent="0.3">
      <c r="A39" s="28"/>
      <c r="B39" s="28"/>
      <c r="C39" s="29"/>
      <c r="D39" s="28"/>
      <c r="E39" s="29"/>
      <c r="F39" s="28"/>
      <c r="G39" s="30"/>
      <c r="H39" s="30"/>
      <c r="I39" s="30"/>
      <c r="J39" s="29"/>
      <c r="K39" s="29"/>
      <c r="L39" s="29"/>
      <c r="M39" s="29"/>
      <c r="N39" s="29"/>
      <c r="O39"/>
    </row>
    <row r="40" spans="1:20" ht="15" customHeight="1" x14ac:dyDescent="0.3">
      <c r="A40" s="28"/>
      <c r="B40" s="29"/>
      <c r="C40" s="28"/>
      <c r="D40" s="28"/>
      <c r="E40" s="28"/>
      <c r="F40" s="31"/>
      <c r="G40" s="64">
        <f>K37</f>
        <v>0</v>
      </c>
      <c r="H40" s="65"/>
      <c r="I40" s="66"/>
      <c r="J40" s="29"/>
      <c r="K40" s="77" t="s">
        <v>41</v>
      </c>
      <c r="L40" s="77"/>
      <c r="M40" s="77"/>
      <c r="N40" s="77"/>
      <c r="O40"/>
    </row>
    <row r="41" spans="1:20" ht="3.75" customHeight="1" x14ac:dyDescent="0.3">
      <c r="A41" s="29"/>
      <c r="B41" s="29"/>
      <c r="C41" s="32"/>
      <c r="D41" s="32"/>
      <c r="E41" s="32"/>
      <c r="F41" s="31"/>
      <c r="G41" s="32"/>
      <c r="H41" s="32"/>
      <c r="I41" s="32"/>
      <c r="J41" s="29"/>
      <c r="K41" s="31"/>
      <c r="L41" s="29"/>
      <c r="M41" s="29"/>
      <c r="N41" s="29"/>
      <c r="O41"/>
    </row>
    <row r="42" spans="1:20" x14ac:dyDescent="0.3">
      <c r="A42" s="28" t="s">
        <v>50</v>
      </c>
      <c r="B42" s="29"/>
      <c r="C42" s="70" t="e">
        <f>G31/C32*12</f>
        <v>#DIV/0!</v>
      </c>
      <c r="D42" s="71"/>
      <c r="E42" s="72"/>
      <c r="F42" s="31"/>
      <c r="G42" s="67">
        <f>C9*C11+E9*E11+G9*G11+I9*I11+G26*G28</f>
        <v>0</v>
      </c>
      <c r="H42" s="68"/>
      <c r="I42" s="69"/>
      <c r="J42" s="29"/>
      <c r="K42" s="76" t="s">
        <v>42</v>
      </c>
      <c r="L42" s="76"/>
      <c r="M42" s="76"/>
      <c r="N42" s="76"/>
      <c r="O42"/>
    </row>
    <row r="43" spans="1:20" ht="3.75" customHeight="1" x14ac:dyDescent="0.3">
      <c r="A43" s="28"/>
      <c r="B43" s="29"/>
      <c r="C43" s="32"/>
      <c r="D43" s="32"/>
      <c r="E43" s="32"/>
      <c r="F43" s="31"/>
      <c r="G43" s="32"/>
      <c r="H43" s="32"/>
      <c r="I43" s="32"/>
      <c r="J43" s="29"/>
      <c r="K43" s="31"/>
      <c r="L43" s="29"/>
      <c r="M43" s="29"/>
      <c r="N43" s="29"/>
      <c r="O43"/>
    </row>
    <row r="44" spans="1:20" x14ac:dyDescent="0.3">
      <c r="A44" s="28" t="s">
        <v>4</v>
      </c>
      <c r="B44" s="29"/>
      <c r="C44" s="73">
        <f>52*(C18-G18)/60</f>
        <v>0</v>
      </c>
      <c r="D44" s="74"/>
      <c r="E44" s="75"/>
      <c r="F44" s="31"/>
      <c r="G44" s="51" t="e">
        <f>X!B24</f>
        <v>#DIV/0!</v>
      </c>
      <c r="H44" s="28"/>
      <c r="I44" s="51" t="e">
        <f>IRR(K31:M36)</f>
        <v>#NUM!</v>
      </c>
      <c r="J44" s="29"/>
      <c r="K44" s="31" t="s">
        <v>1</v>
      </c>
      <c r="L44" s="29"/>
      <c r="M44" s="29"/>
      <c r="N44" s="40"/>
      <c r="O44"/>
    </row>
    <row r="45" spans="1:20" ht="17.25" customHeight="1" x14ac:dyDescent="0.3">
      <c r="A45" s="28"/>
      <c r="B45" s="28"/>
      <c r="C45" s="28"/>
      <c r="D45" s="28"/>
      <c r="E45" s="28"/>
      <c r="F45" s="28"/>
      <c r="G45" s="50" t="s">
        <v>46</v>
      </c>
      <c r="H45" s="50"/>
      <c r="I45" s="50" t="s">
        <v>51</v>
      </c>
      <c r="J45" s="28"/>
      <c r="K45" s="28"/>
      <c r="L45" s="28"/>
      <c r="M45" s="28"/>
      <c r="N45" s="28"/>
      <c r="O45" s="60"/>
      <c r="P45" s="60"/>
      <c r="Q45" s="60"/>
      <c r="R45" s="60"/>
      <c r="S45" s="60"/>
      <c r="T45" s="2"/>
    </row>
    <row r="46" spans="1:20" x14ac:dyDescent="0.3">
      <c r="O46" s="2"/>
      <c r="P46" s="2"/>
      <c r="Q46" s="2"/>
      <c r="R46" s="2"/>
      <c r="S46" s="2"/>
      <c r="T46" s="2"/>
    </row>
    <row r="47" spans="1:20" x14ac:dyDescent="0.3">
      <c r="O47" s="60"/>
      <c r="P47" s="60"/>
      <c r="Q47" s="60"/>
      <c r="R47" s="60"/>
      <c r="S47" s="60"/>
      <c r="T47" s="2"/>
    </row>
    <row r="48" spans="1:20" x14ac:dyDescent="0.3">
      <c r="O48" s="2"/>
      <c r="P48" s="2"/>
      <c r="Q48" s="2"/>
      <c r="R48" s="2"/>
      <c r="S48" s="2"/>
      <c r="T48" s="2"/>
    </row>
    <row r="49" spans="6:20" x14ac:dyDescent="0.3">
      <c r="O49" s="60"/>
      <c r="P49" s="60"/>
      <c r="Q49" s="60"/>
      <c r="R49" s="60"/>
      <c r="S49" s="60"/>
      <c r="T49" s="2"/>
    </row>
    <row r="54" spans="6:20" x14ac:dyDescent="0.3">
      <c r="F54" s="1"/>
    </row>
  </sheetData>
  <sheetProtection algorithmName="SHA-512" hashValue="EBTP6mv7GgOQ+pfX8JppSCBAk/PxD6IPaHb7r69d7Pg0FhmoTotnCJsdmfaWdJQUuFVaeJmGHOLu7JV4Qx49ZA==" saltValue="A2SXgLPhPdGc1Z5xMRRSzw==" spinCount="100000" sheet="1" objects="1" scenarios="1" selectLockedCells="1"/>
  <mergeCells count="63">
    <mergeCell ref="A32:B32"/>
    <mergeCell ref="G36:I36"/>
    <mergeCell ref="C32:E32"/>
    <mergeCell ref="G31:I31"/>
    <mergeCell ref="C36:E36"/>
    <mergeCell ref="A31:B31"/>
    <mergeCell ref="C31:E31"/>
    <mergeCell ref="A33:B33"/>
    <mergeCell ref="A34:B34"/>
    <mergeCell ref="A35:B35"/>
    <mergeCell ref="A36:B36"/>
    <mergeCell ref="J26:M26"/>
    <mergeCell ref="G26:I26"/>
    <mergeCell ref="C35:E35"/>
    <mergeCell ref="G35:I35"/>
    <mergeCell ref="K30:M30"/>
    <mergeCell ref="C30:E30"/>
    <mergeCell ref="C34:E34"/>
    <mergeCell ref="C33:E33"/>
    <mergeCell ref="K32:M32"/>
    <mergeCell ref="K33:M33"/>
    <mergeCell ref="K31:M31"/>
    <mergeCell ref="G32:I32"/>
    <mergeCell ref="O8:S8"/>
    <mergeCell ref="C17:E17"/>
    <mergeCell ref="G17:I17"/>
    <mergeCell ref="C22:E22"/>
    <mergeCell ref="E13:G13"/>
    <mergeCell ref="C18:E18"/>
    <mergeCell ref="C20:E20"/>
    <mergeCell ref="J18:M18"/>
    <mergeCell ref="G30:I30"/>
    <mergeCell ref="G28:I28"/>
    <mergeCell ref="K34:M34"/>
    <mergeCell ref="K35:M35"/>
    <mergeCell ref="K36:M36"/>
    <mergeCell ref="G34:I34"/>
    <mergeCell ref="J28:M28"/>
    <mergeCell ref="G33:I33"/>
    <mergeCell ref="G24:I24"/>
    <mergeCell ref="J24:M24"/>
    <mergeCell ref="G18:I18"/>
    <mergeCell ref="G20:I20"/>
    <mergeCell ref="G22:I22"/>
    <mergeCell ref="J20:M20"/>
    <mergeCell ref="O49:S49"/>
    <mergeCell ref="G37:I37"/>
    <mergeCell ref="C37:E37"/>
    <mergeCell ref="O45:S45"/>
    <mergeCell ref="O47:S47"/>
    <mergeCell ref="G40:I40"/>
    <mergeCell ref="G42:I42"/>
    <mergeCell ref="C42:E42"/>
    <mergeCell ref="C44:E44"/>
    <mergeCell ref="K42:N42"/>
    <mergeCell ref="K40:N40"/>
    <mergeCell ref="K37:M37"/>
    <mergeCell ref="C3:E3"/>
    <mergeCell ref="C4:E4"/>
    <mergeCell ref="G3:L3"/>
    <mergeCell ref="G4:L4"/>
    <mergeCell ref="E15:G15"/>
    <mergeCell ref="A6:N6"/>
  </mergeCells>
  <pageMargins left="0.25" right="0.25" top="0.75" bottom="0.75" header="0.3" footer="0.3"/>
  <pageSetup fitToWidth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4"/>
  <sheetViews>
    <sheetView showGridLines="0" zoomScale="150" zoomScaleNormal="150" workbookViewId="0">
      <selection activeCell="A13" sqref="A13"/>
    </sheetView>
  </sheetViews>
  <sheetFormatPr defaultColWidth="11.5546875" defaultRowHeight="14.4" x14ac:dyDescent="0.3"/>
  <cols>
    <col min="1" max="1" width="34.109375" bestFit="1" customWidth="1"/>
    <col min="2" max="2" width="13" customWidth="1"/>
    <col min="3" max="3" width="15" customWidth="1"/>
    <col min="4" max="256" width="8.77734375" customWidth="1"/>
  </cols>
  <sheetData>
    <row r="1" spans="1:3" s="4" customFormat="1" x14ac:dyDescent="0.3">
      <c r="A1" s="115" t="s">
        <v>23</v>
      </c>
      <c r="B1" s="115"/>
      <c r="C1" s="115"/>
    </row>
    <row r="2" spans="1:3" s="4" customFormat="1" x14ac:dyDescent="0.3">
      <c r="A2" s="116" t="s">
        <v>24</v>
      </c>
      <c r="B2" s="116"/>
      <c r="C2" s="116"/>
    </row>
    <row r="3" spans="1:3" s="4" customFormat="1" x14ac:dyDescent="0.3">
      <c r="A3" s="39"/>
      <c r="B3" s="37" t="s">
        <v>0</v>
      </c>
      <c r="C3" s="37" t="s">
        <v>39</v>
      </c>
    </row>
    <row r="4" spans="1:3" s="4" customFormat="1" x14ac:dyDescent="0.3">
      <c r="A4" s="33" t="s">
        <v>22</v>
      </c>
      <c r="B4" s="38"/>
      <c r="C4" s="34">
        <f>'Cost Justification Worksheet'!G42</f>
        <v>0</v>
      </c>
    </row>
    <row r="5" spans="1:3" s="4" customFormat="1" x14ac:dyDescent="0.3">
      <c r="A5" s="33" t="s">
        <v>27</v>
      </c>
      <c r="B5" s="34">
        <f>'Cost Justification Worksheet'!C22</f>
        <v>0</v>
      </c>
      <c r="C5" s="34">
        <f>'Cost Justification Worksheet'!G22</f>
        <v>0</v>
      </c>
    </row>
    <row r="6" spans="1:3" x14ac:dyDescent="0.3">
      <c r="A6" s="33" t="s">
        <v>21</v>
      </c>
      <c r="B6" s="34">
        <f>B5/2</f>
        <v>0</v>
      </c>
      <c r="C6" s="34">
        <f>C5/2</f>
        <v>0</v>
      </c>
    </row>
    <row r="7" spans="1:3" s="4" customFormat="1" x14ac:dyDescent="0.3">
      <c r="A7" s="38"/>
      <c r="B7" s="38"/>
      <c r="C7" s="38"/>
    </row>
    <row r="8" spans="1:3" x14ac:dyDescent="0.3">
      <c r="A8" s="36" t="s">
        <v>25</v>
      </c>
      <c r="B8" s="37" t="s">
        <v>0</v>
      </c>
      <c r="C8" s="37" t="s">
        <v>39</v>
      </c>
    </row>
    <row r="9" spans="1:3" x14ac:dyDescent="0.3">
      <c r="A9" s="35" t="s">
        <v>28</v>
      </c>
      <c r="B9" s="34">
        <f>B6</f>
        <v>0</v>
      </c>
      <c r="C9" s="34">
        <f>C4+C6</f>
        <v>0</v>
      </c>
    </row>
    <row r="10" spans="1:3" x14ac:dyDescent="0.3">
      <c r="A10" s="35" t="s">
        <v>29</v>
      </c>
      <c r="B10" s="34">
        <f>$B$6+B9</f>
        <v>0</v>
      </c>
      <c r="C10" s="34">
        <f>$C$6+C9</f>
        <v>0</v>
      </c>
    </row>
    <row r="11" spans="1:3" x14ac:dyDescent="0.3">
      <c r="A11" s="35" t="s">
        <v>30</v>
      </c>
      <c r="B11" s="34">
        <f>$B$6+B10</f>
        <v>0</v>
      </c>
      <c r="C11" s="34">
        <f t="shared" ref="C11:C18" si="0">$C$6+C10</f>
        <v>0</v>
      </c>
    </row>
    <row r="12" spans="1:3" x14ac:dyDescent="0.3">
      <c r="A12" s="35" t="s">
        <v>31</v>
      </c>
      <c r="B12" s="34">
        <f t="shared" ref="B12:B18" si="1">$B$6+B11</f>
        <v>0</v>
      </c>
      <c r="C12" s="34">
        <f t="shared" si="0"/>
        <v>0</v>
      </c>
    </row>
    <row r="13" spans="1:3" x14ac:dyDescent="0.3">
      <c r="A13" s="35" t="s">
        <v>32</v>
      </c>
      <c r="B13" s="34">
        <f t="shared" si="1"/>
        <v>0</v>
      </c>
      <c r="C13" s="34">
        <f t="shared" si="0"/>
        <v>0</v>
      </c>
    </row>
    <row r="14" spans="1:3" x14ac:dyDescent="0.3">
      <c r="A14" s="35" t="s">
        <v>33</v>
      </c>
      <c r="B14" s="34">
        <f t="shared" si="1"/>
        <v>0</v>
      </c>
      <c r="C14" s="34">
        <f t="shared" si="0"/>
        <v>0</v>
      </c>
    </row>
    <row r="15" spans="1:3" x14ac:dyDescent="0.3">
      <c r="A15" s="35" t="s">
        <v>34</v>
      </c>
      <c r="B15" s="34">
        <f t="shared" si="1"/>
        <v>0</v>
      </c>
      <c r="C15" s="34">
        <f t="shared" si="0"/>
        <v>0</v>
      </c>
    </row>
    <row r="16" spans="1:3" x14ac:dyDescent="0.3">
      <c r="A16" s="35" t="s">
        <v>35</v>
      </c>
      <c r="B16" s="34">
        <f t="shared" si="1"/>
        <v>0</v>
      </c>
      <c r="C16" s="34">
        <f t="shared" si="0"/>
        <v>0</v>
      </c>
    </row>
    <row r="17" spans="1:3" x14ac:dyDescent="0.3">
      <c r="A17" s="35" t="s">
        <v>26</v>
      </c>
      <c r="B17" s="34">
        <f t="shared" si="1"/>
        <v>0</v>
      </c>
      <c r="C17" s="34">
        <f t="shared" si="0"/>
        <v>0</v>
      </c>
    </row>
    <row r="18" spans="1:3" x14ac:dyDescent="0.3">
      <c r="A18" s="35" t="s">
        <v>36</v>
      </c>
      <c r="B18" s="34">
        <f t="shared" si="1"/>
        <v>0</v>
      </c>
      <c r="C18" s="34">
        <f t="shared" si="0"/>
        <v>0</v>
      </c>
    </row>
    <row r="19" spans="1:3" x14ac:dyDescent="0.3">
      <c r="A19" s="43"/>
      <c r="B19" s="44"/>
      <c r="C19" s="45"/>
    </row>
    <row r="20" spans="1:3" x14ac:dyDescent="0.3">
      <c r="A20" s="117" t="s">
        <v>1</v>
      </c>
      <c r="B20" s="118"/>
    </row>
    <row r="21" spans="1:3" x14ac:dyDescent="0.3">
      <c r="A21" s="41" t="s">
        <v>44</v>
      </c>
      <c r="B21" s="42">
        <f>'Cost Justification Worksheet'!G26*'Cost Justification Worksheet'!G28</f>
        <v>0</v>
      </c>
    </row>
    <row r="22" spans="1:3" x14ac:dyDescent="0.3">
      <c r="A22" s="41" t="s">
        <v>45</v>
      </c>
      <c r="B22" s="34">
        <f>'Cost Justification Worksheet'!K32*5</f>
        <v>0</v>
      </c>
    </row>
    <row r="23" spans="1:3" ht="15" thickBot="1" x14ac:dyDescent="0.35">
      <c r="A23" s="41" t="s">
        <v>48</v>
      </c>
      <c r="B23" s="47">
        <f>'Cost Justification Worksheet'!G24</f>
        <v>0</v>
      </c>
    </row>
    <row r="24" spans="1:3" ht="15" thickBot="1" x14ac:dyDescent="0.35">
      <c r="A24" s="46" t="s">
        <v>46</v>
      </c>
      <c r="B24" s="48" t="e">
        <f>(B22-(B21+B23))/B23</f>
        <v>#DIV/0!</v>
      </c>
    </row>
  </sheetData>
  <sheetProtection sheet="1" objects="1" scenarios="1" selectLockedCells="1" selectUnlockedCells="1"/>
  <mergeCells count="3">
    <mergeCell ref="A1:C1"/>
    <mergeCell ref="A2:C2"/>
    <mergeCell ref="A20:B20"/>
  </mergeCells>
  <pageMargins left="0.7" right="0.7" top="0.75" bottom="0.75" header="0.3" footer="0.3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Cost Justification Worksheet</vt:lpstr>
      <vt:lpstr>X</vt:lpstr>
      <vt:lpstr>'Cost Justification Worksheet'!Print_Area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Bridget Haley</dc:creator>
  <cp:lastModifiedBy>Shannon Warren</cp:lastModifiedBy>
  <cp:lastPrinted>2012-03-28T13:57:12Z</cp:lastPrinted>
  <dcterms:created xsi:type="dcterms:W3CDTF">2011-10-19T12:58:24Z</dcterms:created>
  <dcterms:modified xsi:type="dcterms:W3CDTF">2020-06-18T13:27:12Z</dcterms:modified>
</cp:coreProperties>
</file>